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Колодцы связи на 2015 г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Лист1!$A$7:$AB$8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Лист1!$A$13:$N$14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7" i="1" l="1"/>
  <c r="K8" i="1"/>
  <c r="L8" i="1" s="1"/>
  <c r="L9" i="1" s="1"/>
  <c r="B7" i="1"/>
  <c r="B5" i="2"/>
  <c r="E18" i="1"/>
  <c r="E17" i="1"/>
</calcChain>
</file>

<file path=xl/sharedStrings.xml><?xml version="1.0" encoding="utf-8"?>
<sst xmlns="http://schemas.openxmlformats.org/spreadsheetml/2006/main" count="61" uniqueCount="54">
  <si>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</si>
  <si>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</si>
  <si>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</si>
  <si>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</si>
  <si>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</si>
  <si>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</si>
  <si>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</si>
  <si>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</si>
  <si>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</si>
  <si>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</si>
  <si>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</si>
  <si>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</si>
  <si>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</si>
  <si>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</si>
  <si>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</si>
  <si>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</si>
  <si>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</si>
  <si>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</si>
  <si>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</si>
  <si>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</si>
  <si>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</si>
  <si>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</si>
  <si>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</si>
  <si>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</si>
  <si>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</si>
  <si>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</si>
  <si>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</si>
  <si>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</si>
  <si>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</si>
  <si>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</si>
  <si>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</si>
  <si>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 колодцев связи ККС 2/80</t>
  </si>
  <si>
    <t>Исмагилов Р.А., тел. (347)221-56-53, эл.почта:</t>
  </si>
  <si>
    <t>(347)221-56-53</t>
  </si>
  <si>
    <t/>
  </si>
  <si>
    <t>Ахметзянова В.Ф тел 8/347/2215661</t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</si>
  <si>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</si>
  <si>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</si>
  <si>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</si>
  <si>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</si>
  <si>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18427</t>
  </si>
  <si>
    <t>КОЛОДЕЦ ККС-2-80</t>
  </si>
  <si>
    <t>шт</t>
  </si>
  <si>
    <t xml:space="preserve">  кол-во: 6; г.Бирск, ул. Бурновская, д.10; Выдрин Ю.А. 89173483781</t>
  </si>
  <si>
    <t>1 Сертификаты качества</t>
  </si>
  <si>
    <t>2 Паспорт  изделия</t>
  </si>
  <si>
    <t>Устройство  смотровые кабельной канализации связи предназначены  для прокладки , монтажа и проверок  ремонта и эксплуатационого обслуживания  кабелей связи. Колодец ККС     2-80 железобетонный имеет восьмигранную форму  состоит  из двух отдельных частей (( половин:)  нижней -с днищем и половиной боковых стен, и верхней - с половиной боковых стен и верхним перекрытием . В перекрытии  колодца ККС предусмотрено  круглое  отверстие , сверху устанавливают железобетонное опорное кольцо (усиленное) , в нижней чати -приямок для стока воды ,    оснащен ершами 8 шт  и  кронштейном 4 шт .Размеры ККС 2-80  1030*1350*1560, кол-во вводимых каналов 2 шт, марка бетона В-15,имеются сварные арматурные изделея  должны изготавливатся  из арматуры класса А3-марки 35ГС  и А1.Cоотвествие ТУ 45-1417-83.   Наличие сертификатов испытаний,  соответсвия и нормативных документов о качестве поставляемой продукции.Минимальный срок гарантии 2 года</t>
  </si>
  <si>
    <t>Приложение 1.2</t>
  </si>
  <si>
    <t>не менее 24 месяцев</t>
  </si>
  <si>
    <t>Начальник отдела ОЭСКиСД</t>
  </si>
  <si>
    <t>Шиц Д.В.</t>
  </si>
  <si>
    <t>+7(347)2215779</t>
  </si>
  <si>
    <t>i.mustafin@bashtel.ru</t>
  </si>
  <si>
    <t>май 2015г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</si>
</sst>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25"/>
  <sheetViews>
    <sheetView tabSelected="1" zoomScale="75" zoomScaleNormal="75" workbookViewId="0">
      <selection activeCell="A10" sqref="A10:XFD10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0.85546875" style="10" customWidth="1"/>
    <col min="6" max="6" width="55.140625" customWidth="1"/>
    <col min="10" max="10" width="19.5703125" style="7" customWidth="1"/>
    <col min="11" max="11" width="16" style="7" customWidth="1"/>
    <col min="12" max="12" width="18.28515625" style="9" customWidth="1"/>
    <col min="13" max="13" width="18.7109375" customWidth="1"/>
    <col min="14" max="14" width="3.28515625" customWidth="1"/>
    <col min="24" max="27" width="9.140625" style="10"/>
  </cols>
  <sheetData>
    <row r="1" spans="1:28" x14ac:dyDescent="0.25">
      <c r="K1" s="7" t="s">
        <v>47</v>
      </c>
      <c r="M1" s="19"/>
    </row>
    <row r="2" spans="1:28" x14ac:dyDescent="0.25">
      <c r="B2" s="41" t="s">
        <v>10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8" x14ac:dyDescent="0.25">
      <c r="B3" t="s">
        <v>22</v>
      </c>
      <c r="C3" s="10" t="s">
        <v>31</v>
      </c>
      <c r="D3" s="23"/>
      <c r="E3" s="23"/>
      <c r="F3" s="22" t="s">
        <v>38</v>
      </c>
      <c r="M3" s="19"/>
      <c r="N3" s="3"/>
    </row>
    <row r="4" spans="1:28" s="11" customFormat="1" x14ac:dyDescent="0.25">
      <c r="B4" s="42" t="s">
        <v>0</v>
      </c>
      <c r="C4" s="45" t="s">
        <v>26</v>
      </c>
      <c r="D4" s="42" t="s">
        <v>15</v>
      </c>
      <c r="E4" s="45" t="s">
        <v>27</v>
      </c>
      <c r="F4" s="42" t="s">
        <v>1</v>
      </c>
      <c r="G4" s="42" t="s">
        <v>14</v>
      </c>
      <c r="H4" s="44"/>
      <c r="I4" s="44"/>
      <c r="J4" s="49" t="s">
        <v>18</v>
      </c>
      <c r="K4" s="47" t="s">
        <v>19</v>
      </c>
      <c r="L4" s="43" t="s">
        <v>21</v>
      </c>
      <c r="M4" s="42" t="s">
        <v>2</v>
      </c>
      <c r="N4" s="12"/>
    </row>
    <row r="5" spans="1:28" s="13" customFormat="1" ht="64.5" customHeight="1" x14ac:dyDescent="0.25">
      <c r="B5" s="42"/>
      <c r="C5" s="46"/>
      <c r="D5" s="42"/>
      <c r="E5" s="46"/>
      <c r="F5" s="42"/>
      <c r="G5" s="42"/>
      <c r="H5" s="8" t="s">
        <v>16</v>
      </c>
      <c r="I5" s="8" t="s">
        <v>17</v>
      </c>
      <c r="J5" s="50"/>
      <c r="K5" s="48"/>
      <c r="L5" s="43"/>
      <c r="M5" s="42"/>
    </row>
    <row r="6" spans="1:28" s="11" customFormat="1" x14ac:dyDescent="0.25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8</v>
      </c>
      <c r="I6" s="14">
        <v>11</v>
      </c>
      <c r="J6" s="14">
        <v>12</v>
      </c>
      <c r="K6" s="14">
        <v>13</v>
      </c>
      <c r="L6" s="14">
        <v>14</v>
      </c>
      <c r="M6" s="14">
        <v>15</v>
      </c>
    </row>
    <row r="7" spans="1:28" ht="273.75" customHeight="1" x14ac:dyDescent="0.25">
      <c r="A7" s="10"/>
      <c r="B7" s="6">
        <f>ROW()-6</f>
        <v>1</v>
      </c>
      <c r="C7" s="6" t="s">
        <v>40</v>
      </c>
      <c r="D7" s="1" t="s">
        <v>41</v>
      </c>
      <c r="E7" s="1"/>
      <c r="F7" s="1" t="s">
        <v>46</v>
      </c>
      <c r="G7" s="4" t="s">
        <v>42</v>
      </c>
      <c r="H7" s="24">
        <v>6</v>
      </c>
      <c r="I7" s="24">
        <v>6</v>
      </c>
      <c r="J7" s="5">
        <v>10400</v>
      </c>
      <c r="K7" s="5">
        <v>62400</v>
      </c>
      <c r="L7" s="5">
        <f>K7*1.18</f>
        <v>73632</v>
      </c>
      <c r="M7" s="1" t="s">
        <v>43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x14ac:dyDescent="0.25">
      <c r="A8" s="10"/>
      <c r="B8" s="16"/>
      <c r="C8" s="18"/>
      <c r="D8" s="17"/>
      <c r="E8" s="17"/>
      <c r="F8" s="17"/>
      <c r="G8" s="18"/>
      <c r="H8" s="18"/>
      <c r="I8" s="18"/>
      <c r="J8" s="20"/>
      <c r="K8" s="21">
        <f>SUM($K$7)</f>
        <v>62400</v>
      </c>
      <c r="L8" s="5">
        <f>K8*1.18</f>
        <v>73632</v>
      </c>
      <c r="M8" s="2"/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 t="s">
        <v>20</v>
      </c>
      <c r="L9" s="31">
        <f>L8-K8</f>
        <v>11232</v>
      </c>
      <c r="M9" s="2"/>
    </row>
    <row r="10" spans="1:28" x14ac:dyDescent="0.25">
      <c r="B10" s="39" t="s">
        <v>3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28" x14ac:dyDescent="0.25">
      <c r="B11" s="40" t="s">
        <v>4</v>
      </c>
      <c r="C11" s="40"/>
      <c r="D11" s="40"/>
      <c r="E11" s="36" t="s">
        <v>53</v>
      </c>
      <c r="F11" s="37"/>
      <c r="G11" s="37"/>
      <c r="H11" s="37"/>
      <c r="I11" s="37"/>
      <c r="J11" s="37"/>
      <c r="K11" s="37"/>
      <c r="L11" s="37"/>
      <c r="M11" s="38"/>
    </row>
    <row r="12" spans="1:28" ht="32.1" customHeight="1" x14ac:dyDescent="0.25">
      <c r="B12" s="40" t="s">
        <v>5</v>
      </c>
      <c r="C12" s="40"/>
      <c r="D12" s="40"/>
      <c r="E12" s="54" t="s">
        <v>9</v>
      </c>
      <c r="F12" s="55"/>
      <c r="G12" s="55"/>
      <c r="H12" s="55"/>
      <c r="I12" s="55"/>
      <c r="J12" s="55"/>
      <c r="K12" s="55"/>
      <c r="L12" s="55"/>
      <c r="M12" s="56"/>
      <c r="N12" s="2"/>
      <c r="O12" s="2"/>
      <c r="P12" s="2"/>
      <c r="Q12" s="2"/>
      <c r="R12" s="2"/>
      <c r="S12" s="2"/>
    </row>
    <row r="13" spans="1:28" ht="15" customHeight="1" x14ac:dyDescent="0.25">
      <c r="A13" s="10"/>
      <c r="B13" s="40" t="s">
        <v>6</v>
      </c>
      <c r="C13" s="40"/>
      <c r="D13" s="40"/>
      <c r="E13" s="36" t="s">
        <v>44</v>
      </c>
      <c r="F13" s="37"/>
      <c r="G13" s="37"/>
      <c r="H13" s="37"/>
      <c r="I13" s="37"/>
      <c r="J13" s="37"/>
      <c r="K13" s="37"/>
      <c r="L13" s="37"/>
      <c r="M13" s="37"/>
      <c r="N13" s="10"/>
    </row>
    <row r="14" spans="1:28" ht="15" customHeight="1" x14ac:dyDescent="0.25">
      <c r="A14" s="10"/>
      <c r="B14" s="40"/>
      <c r="C14" s="40"/>
      <c r="D14" s="40"/>
      <c r="E14" s="36" t="s">
        <v>45</v>
      </c>
      <c r="F14" s="37"/>
      <c r="G14" s="37"/>
      <c r="H14" s="37"/>
      <c r="I14" s="37"/>
      <c r="J14" s="37"/>
      <c r="K14" s="37"/>
      <c r="L14" s="37"/>
      <c r="M14" s="37"/>
      <c r="N14" s="10"/>
    </row>
    <row r="15" spans="1:28" s="10" customFormat="1" x14ac:dyDescent="0.25">
      <c r="B15" s="51" t="s">
        <v>23</v>
      </c>
      <c r="C15" s="52"/>
      <c r="D15" s="53"/>
      <c r="E15" s="36" t="s">
        <v>48</v>
      </c>
      <c r="F15" s="37"/>
      <c r="G15" s="37"/>
      <c r="H15" s="37"/>
      <c r="I15" s="37"/>
      <c r="J15" s="37"/>
      <c r="K15" s="37"/>
      <c r="L15" s="37"/>
      <c r="M15" s="38"/>
    </row>
    <row r="16" spans="1:28" x14ac:dyDescent="0.25">
      <c r="A16" s="10"/>
      <c r="B16" s="51" t="s">
        <v>24</v>
      </c>
      <c r="C16" s="52"/>
      <c r="D16" s="53"/>
      <c r="E16" s="36" t="s">
        <v>25</v>
      </c>
      <c r="F16" s="37"/>
      <c r="G16" s="37"/>
      <c r="H16" s="37"/>
      <c r="I16" s="37"/>
      <c r="J16" s="37"/>
      <c r="K16" s="37"/>
      <c r="L16" s="37"/>
      <c r="M16" s="38"/>
      <c r="N16" s="10"/>
    </row>
    <row r="17" spans="1:14" ht="19.5" customHeight="1" x14ac:dyDescent="0.25">
      <c r="B17" s="40" t="s">
        <v>7</v>
      </c>
      <c r="C17" s="40"/>
      <c r="D17" s="40"/>
      <c r="E17" s="36" t="str">
        <f>Query2_KURATOR</f>
        <v>Исмагилов Р.А., тел. (347)221-56-53, эл.почта:</v>
      </c>
      <c r="F17" s="37"/>
      <c r="G17" s="37"/>
      <c r="H17" s="37"/>
      <c r="I17" s="37"/>
      <c r="J17" s="37"/>
      <c r="K17" s="37"/>
      <c r="L17" s="37"/>
      <c r="M17" s="38"/>
    </row>
    <row r="18" spans="1:14" s="10" customFormat="1" ht="19.5" customHeight="1" x14ac:dyDescent="0.25">
      <c r="A18"/>
      <c r="B18" s="40" t="s">
        <v>8</v>
      </c>
      <c r="C18" s="40"/>
      <c r="D18" s="40"/>
      <c r="E18" s="36" t="str">
        <f>Query2_NPO</f>
        <v>Ахметзянова В.Ф тел 8/347/2215661</v>
      </c>
      <c r="F18" s="37"/>
      <c r="G18" s="37"/>
      <c r="H18" s="37"/>
      <c r="I18" s="37"/>
      <c r="J18" s="37"/>
      <c r="K18" s="37"/>
      <c r="L18" s="37"/>
      <c r="M18" s="38"/>
      <c r="N18"/>
    </row>
    <row r="19" spans="1:14" x14ac:dyDescent="0.25">
      <c r="A19" s="10"/>
      <c r="B19" s="27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10"/>
    </row>
    <row r="20" spans="1:14" s="10" customFormat="1" x14ac:dyDescent="0.25">
      <c r="A20"/>
      <c r="B20" s="32"/>
      <c r="C20" s="32"/>
      <c r="D20" s="32" t="s">
        <v>49</v>
      </c>
      <c r="E20" s="32"/>
      <c r="F20" s="32"/>
      <c r="G20" s="32" t="s">
        <v>50</v>
      </c>
      <c r="H20"/>
      <c r="I20"/>
      <c r="J20" s="7"/>
      <c r="K20" s="7"/>
      <c r="L20" s="9"/>
      <c r="M20"/>
      <c r="N20"/>
    </row>
    <row r="21" spans="1:14" x14ac:dyDescent="0.25">
      <c r="A21" s="10"/>
      <c r="B21" s="32"/>
      <c r="C21" s="32"/>
      <c r="D21" s="32"/>
      <c r="E21" s="32"/>
      <c r="F21" s="32"/>
      <c r="G21" s="32"/>
      <c r="H21" s="10"/>
      <c r="I21" s="10"/>
      <c r="J21" s="10"/>
      <c r="K21" s="10"/>
      <c r="L21" s="10"/>
      <c r="M21" s="10"/>
      <c r="N21" s="10"/>
    </row>
    <row r="22" spans="1:14" x14ac:dyDescent="0.25">
      <c r="B22" s="32" t="s">
        <v>11</v>
      </c>
      <c r="C22" s="32"/>
      <c r="D22" s="32"/>
      <c r="E22" s="32"/>
      <c r="F22" s="32"/>
      <c r="G22" s="32"/>
    </row>
    <row r="23" spans="1:14" x14ac:dyDescent="0.25">
      <c r="B23" s="32"/>
      <c r="C23" s="33" t="s">
        <v>37</v>
      </c>
      <c r="D23" s="32"/>
      <c r="E23" s="32"/>
      <c r="F23" s="32"/>
      <c r="G23" s="32"/>
    </row>
    <row r="24" spans="1:14" x14ac:dyDescent="0.25">
      <c r="B24" s="32" t="s">
        <v>12</v>
      </c>
      <c r="C24" s="34" t="s">
        <v>51</v>
      </c>
      <c r="D24" s="32"/>
      <c r="E24" s="32"/>
      <c r="F24" s="32"/>
      <c r="G24" s="32"/>
    </row>
    <row r="25" spans="1:14" x14ac:dyDescent="0.25">
      <c r="B25" s="32" t="s">
        <v>13</v>
      </c>
      <c r="C25" s="35" t="s">
        <v>52</v>
      </c>
      <c r="D25" s="32"/>
      <c r="E25" s="32"/>
      <c r="F25" s="32"/>
      <c r="G25" s="32"/>
    </row>
  </sheetData>
  <mergeCells count="29">
    <mergeCell ref="B17:D17"/>
    <mergeCell ref="B18:D18"/>
    <mergeCell ref="K4:K5"/>
    <mergeCell ref="J4:J5"/>
    <mergeCell ref="B13:D13"/>
    <mergeCell ref="E13:M13"/>
    <mergeCell ref="B11:D11"/>
    <mergeCell ref="B10:M10"/>
    <mergeCell ref="B16:D16"/>
    <mergeCell ref="B12:D12"/>
    <mergeCell ref="B15:D15"/>
    <mergeCell ref="E16:M16"/>
    <mergeCell ref="E17:M17"/>
    <mergeCell ref="E18:M18"/>
    <mergeCell ref="E11:M11"/>
    <mergeCell ref="E12:M12"/>
    <mergeCell ref="E14:M14"/>
    <mergeCell ref="E15:M15"/>
    <mergeCell ref="B14:D14"/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</mergeCells>
  <hyperlinks>
    <hyperlink ref="C25" r:id="rId1"/>
  </hyperlinks>
  <pageMargins left="0.78740157480314965" right="0.39370078740157483" top="0.78740157480314965" bottom="0.39370078740157483" header="0.31496062992125984" footer="0.31496062992125984"/>
  <pageSetup paperSize="9" scale="60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28</v>
      </c>
      <c r="B5" t="e">
        <f>XLR_ERRNAME</f>
        <v>#NAME?</v>
      </c>
    </row>
    <row r="6" spans="1:19" x14ac:dyDescent="0.25">
      <c r="A6" t="s">
        <v>29</v>
      </c>
      <c r="B6">
        <v>7420</v>
      </c>
      <c r="C6" s="30" t="s">
        <v>30</v>
      </c>
      <c r="D6">
        <v>5012</v>
      </c>
      <c r="E6" s="30" t="s">
        <v>31</v>
      </c>
      <c r="F6" s="30" t="s">
        <v>32</v>
      </c>
      <c r="G6" s="30" t="s">
        <v>33</v>
      </c>
      <c r="H6" s="30" t="s">
        <v>34</v>
      </c>
      <c r="I6" s="30" t="s">
        <v>35</v>
      </c>
      <c r="J6" s="30" t="s">
        <v>31</v>
      </c>
      <c r="K6" s="30" t="s">
        <v>36</v>
      </c>
      <c r="L6" s="30" t="s">
        <v>37</v>
      </c>
      <c r="M6" s="30" t="s">
        <v>34</v>
      </c>
      <c r="N6" s="30" t="s">
        <v>34</v>
      </c>
      <c r="O6">
        <v>246342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2014-11-28T05:51:05Z</cp:lastPrinted>
  <dcterms:created xsi:type="dcterms:W3CDTF">2013-12-19T08:11:42Z</dcterms:created>
  <dcterms:modified xsi:type="dcterms:W3CDTF">2014-12-15T07:50:20Z</dcterms:modified>
</cp:coreProperties>
</file>